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210" windowWidth="9930" windowHeight="8490" activeTab="0"/>
  </bookViews>
  <sheets>
    <sheet name="CCIS" sheetId="1" r:id="rId1"/>
    <sheet name="CCBS" sheetId="2" r:id="rId2"/>
    <sheet name="CCSCE" sheetId="3" r:id="rId3"/>
    <sheet name="CCCFS" sheetId="4" r:id="rId4"/>
  </sheets>
  <definedNames>
    <definedName name="_xlnm.Print_Area" localSheetId="0">'CCIS'!$A$1:$H$40</definedName>
  </definedNames>
  <calcPr fullCalcOnLoad="1"/>
</workbook>
</file>

<file path=xl/sharedStrings.xml><?xml version="1.0" encoding="utf-8"?>
<sst xmlns="http://schemas.openxmlformats.org/spreadsheetml/2006/main" count="160" uniqueCount="128">
  <si>
    <t>DOMINANT ENTERPRISE BERHAD</t>
  </si>
  <si>
    <t>(Company No.221206-D)</t>
  </si>
  <si>
    <t>CONDENSED CONSOLIDATED INCOME STATEMENTS (UNAUDITED)</t>
  </si>
  <si>
    <t>INDIVIDUAL QUARTER</t>
  </si>
  <si>
    <t>CUMULATIVE QUARTER</t>
  </si>
  <si>
    <t>RM'000</t>
  </si>
  <si>
    <t>Revenue</t>
  </si>
  <si>
    <t>Profit from Operations</t>
  </si>
  <si>
    <t>Finance Costs</t>
  </si>
  <si>
    <t>Investment Income</t>
  </si>
  <si>
    <t>Profit Before Tax</t>
  </si>
  <si>
    <t>Income Tax Expense</t>
  </si>
  <si>
    <t>Profit After Tax</t>
  </si>
  <si>
    <t>Attributable to :</t>
  </si>
  <si>
    <t xml:space="preserve">         Equity holders of the parent</t>
  </si>
  <si>
    <t xml:space="preserve">         Minority Interest</t>
  </si>
  <si>
    <t>Earning Per Share</t>
  </si>
  <si>
    <t xml:space="preserve">         - Basic (sen)</t>
  </si>
  <si>
    <t xml:space="preserve">         - Diluted (sen)</t>
  </si>
  <si>
    <t xml:space="preserve">The Condensed Consolidated Income Statements should be read in conjunction with the Audited Financial </t>
  </si>
  <si>
    <t>interim financial reports.</t>
  </si>
  <si>
    <t>CONDENSED CONSOLIDATED BALANCE SHEET (UNAUDITED)</t>
  </si>
  <si>
    <t xml:space="preserve">As At </t>
  </si>
  <si>
    <t xml:space="preserve"> </t>
  </si>
  <si>
    <t>ASSETS</t>
  </si>
  <si>
    <t>Non-Current Assets</t>
  </si>
  <si>
    <t xml:space="preserve">          Property, plant and equipment</t>
  </si>
  <si>
    <t xml:space="preserve">          Goodwill</t>
  </si>
  <si>
    <t>Current Assets</t>
  </si>
  <si>
    <t xml:space="preserve">          Inventories</t>
  </si>
  <si>
    <t xml:space="preserve">          Trade receivables</t>
  </si>
  <si>
    <t xml:space="preserve">          Other receivables and prepaid expenses</t>
  </si>
  <si>
    <t xml:space="preserve">          Cash and bank balances</t>
  </si>
  <si>
    <t>TOTAL ASSETS</t>
  </si>
  <si>
    <t>EQUITY AND LIABILITIES</t>
  </si>
  <si>
    <t>Equity Attributable To Equitable Holders Of The Parent</t>
  </si>
  <si>
    <t xml:space="preserve">          Share premium</t>
  </si>
  <si>
    <t xml:space="preserve">          Other reserves</t>
  </si>
  <si>
    <t xml:space="preserve">          Retained Earning</t>
  </si>
  <si>
    <t>Minority Interest</t>
  </si>
  <si>
    <t>Total Equity</t>
  </si>
  <si>
    <t>Non-Current Liabilities</t>
  </si>
  <si>
    <t xml:space="preserve">          Hire purchase payables </t>
  </si>
  <si>
    <t xml:space="preserve">          Finance lease payable</t>
  </si>
  <si>
    <t xml:space="preserve">          Bank borrowings</t>
  </si>
  <si>
    <t xml:space="preserve">          Deferred tax liabilities</t>
  </si>
  <si>
    <t>Current Liabilities</t>
  </si>
  <si>
    <t xml:space="preserve">          Trade payables</t>
  </si>
  <si>
    <t xml:space="preserve">          Other payables and accrued expenses </t>
  </si>
  <si>
    <t xml:space="preserve">          Hire purchase payables</t>
  </si>
  <si>
    <t xml:space="preserve">          Tax liabilities</t>
  </si>
  <si>
    <t>Total Liabilities</t>
  </si>
  <si>
    <t>TOTAL EQUITY AND LIABILITIES</t>
  </si>
  <si>
    <t>Net assets per share (RM)</t>
  </si>
  <si>
    <t>The Condensed Consolidated Balance Sheet should be read in conjunction with the Audited Financial Statements for</t>
  </si>
  <si>
    <t>Adjustments for : 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</si>
  <si>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</si>
  <si>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</si>
  <si>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</si>
  <si>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</si>
  <si>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</si>
  <si>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</si>
  <si>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Interest paid</t>
  </si>
  <si>
    <t>Income tax paid</t>
  </si>
  <si>
    <t>Net Changes in Cash &amp; Cash Equivalents</t>
  </si>
  <si>
    <t>Cash and bank balances</t>
  </si>
  <si>
    <t>Less: Bank overdrafts</t>
  </si>
  <si>
    <t xml:space="preserve">           (included within short term borrowings in Note B8)</t>
  </si>
  <si>
    <t>The  Condensed Consolidated Cash Flow Statement  should  be read  in conjunction with  the Audited Financial</t>
  </si>
  <si>
    <t>financial reports.</t>
  </si>
  <si>
    <t>CONDENSED CONSOLIDATED STATEMENTS OF CHANGES IN EQUITY (UNAUDITED)</t>
  </si>
  <si>
    <t>Share</t>
  </si>
  <si>
    <t>Other</t>
  </si>
  <si>
    <t>Retained</t>
  </si>
  <si>
    <t>Minority</t>
  </si>
  <si>
    <t>Total</t>
  </si>
  <si>
    <t>Capital</t>
  </si>
  <si>
    <t>Premium</t>
  </si>
  <si>
    <t>Reserves</t>
  </si>
  <si>
    <t>Earning</t>
  </si>
  <si>
    <t>Interest</t>
  </si>
  <si>
    <t>Equity</t>
  </si>
  <si>
    <t>Issuance of shares</t>
  </si>
  <si>
    <t xml:space="preserve">   - pursuant to ESOS</t>
  </si>
  <si>
    <t>Dividend</t>
  </si>
  <si>
    <t xml:space="preserve">The Condensed Consolidated Statements of Changes In Equity should be read in conjunction with the Audited </t>
  </si>
  <si>
    <t>the interim financial reports.</t>
  </si>
  <si>
    <t xml:space="preserve">          Asset held for sale</t>
  </si>
  <si>
    <t>Adjustment for foreign exchange differentials</t>
  </si>
  <si>
    <t>Cash generated from / (used in) operations</t>
  </si>
  <si>
    <t>FYE2008</t>
  </si>
  <si>
    <t>Balance as at 1 April 2007</t>
  </si>
  <si>
    <t>Net cash from / (used in) investing activities</t>
  </si>
  <si>
    <t>Net cash from / (used in) financing activities</t>
  </si>
  <si>
    <t>Balance as at 1 April 2008</t>
  </si>
  <si>
    <t xml:space="preserve">Financial Statements for the financial year ended 31st March 2008 and the accompanying explanatory notes to </t>
  </si>
  <si>
    <t>Statements for the financial year ended 31st March 2008 and the accompanying explanatory notes to the interim</t>
  </si>
  <si>
    <t>the financial year ended  31st  March 2008  and  the accompanying  explanatory notes to the interim financial reports.</t>
  </si>
  <si>
    <t>FYE2009</t>
  </si>
  <si>
    <t xml:space="preserve">Statements  for the financial year ended  31st March 2008  and the accompanying explanatory notes to the </t>
  </si>
  <si>
    <t xml:space="preserve">          Prepaid land lease payments</t>
  </si>
  <si>
    <t xml:space="preserve">          Issued capital</t>
  </si>
  <si>
    <t xml:space="preserve">          Treasury shares</t>
  </si>
  <si>
    <t>Issued</t>
  </si>
  <si>
    <t>Treasury</t>
  </si>
  <si>
    <t>Shares</t>
  </si>
  <si>
    <t>Translation surplus</t>
  </si>
  <si>
    <t xml:space="preserve"> 31 December 2008</t>
  </si>
  <si>
    <t>Purchase of treasury shares</t>
  </si>
  <si>
    <t>Translation deficits</t>
  </si>
  <si>
    <t>Net cash from / (used in) operating activities</t>
  </si>
  <si>
    <t>FOR THE FOURTH QUARTER ENDED 31 MARCH 2009</t>
  </si>
  <si>
    <t>AS AT 31 MARCH 2009</t>
  </si>
  <si>
    <t>Current Quarter Ended 31.03.2009</t>
  </si>
  <si>
    <t>Preceding Year Corresponding Quarter Ended 31.03.2008</t>
  </si>
  <si>
    <t>Current Year    To Date              Ended  31.03.2009</t>
  </si>
  <si>
    <t xml:space="preserve"> 31 March 2009</t>
  </si>
  <si>
    <t>Balance as at 31 March 2008</t>
  </si>
  <si>
    <t>Balance as at 31 March 2009</t>
  </si>
  <si>
    <t>Revaluation surplus</t>
  </si>
  <si>
    <t>Net profit for the year</t>
  </si>
  <si>
    <t>Profit for the year</t>
  </si>
  <si>
    <t>CONDENSED CONSOLIDATED CASH FLOW STATEMENT</t>
  </si>
  <si>
    <t>Financial Year Ended 31.03.2008 (Audited)</t>
  </si>
  <si>
    <t>Financial Year Ended 31.03.2009 (Unaudited)</t>
  </si>
  <si>
    <t>Cash &amp; Cash Equivalents at beginning of year</t>
  </si>
  <si>
    <t>Cash &amp; Cash Equivalents at end of year</t>
  </si>
  <si>
    <t>* Cash and cash equivalents at end of financial year comprise the following 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</si>
</sst>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MYR&quot;#,##0_);\(&quot;MYR&quot;#,##0\)"/>
    <numFmt numFmtId="165" formatCode="&quot;MYR&quot;#,##0_);[Red]\(&quot;MYR&quot;#,##0\)"/>
    <numFmt numFmtId="166" formatCode="&quot;MYR&quot;#,##0.00_);\(&quot;MYR&quot;#,##0.00\)"/>
    <numFmt numFmtId="167" formatCode="&quot;MYR&quot;#,##0.00_);[Red]\(&quot;MYR&quot;#,##0.00\)"/>
    <numFmt numFmtId="168" formatCode="_(&quot;MYR&quot;* #,##0_);_(&quot;MYR&quot;* \(#,##0\);_(&quot;MYR&quot;* &quot;-&quot;_);_(@_)"/>
    <numFmt numFmtId="169" formatCode="_(&quot;MYR&quot;* #,##0.00_);_(&quot;MYR&quot;* \(#,##0.00\);_(&quot;MYR&quot;* &quot;-&quot;??_);_(@_)"/>
    <numFmt numFmtId="170" formatCode="_(* #,##0_);_(* \(#,##0\);_(* &quot;-&quot;??_);_(@_)"/>
    <numFmt numFmtId="171" formatCode="0.0%"/>
    <numFmt numFmtId="172" formatCode="_(* #,##0.0000_);_(* \(#,##0.0000\);_(* &quot;-&quot;??_);_(@_)"/>
    <numFmt numFmtId="173" formatCode="#,##0_);[Red]\(#,##0\);\-"/>
    <numFmt numFmtId="174" formatCode="_(* #,##0.0_);_(* \(#,##0.0\);_(* &quot;-&quot;?_);_(@_)"/>
    <numFmt numFmtId="175" formatCode="_(* #,##0.0_);_(* \(#,##0.0\);_(* &quot;-&quot;??_);_(@_)"/>
  </numFmts>
  <fonts count="3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22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38" fontId="13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43" fontId="1" fillId="0" borderId="0" xfId="42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70" fontId="2" fillId="0" borderId="0" xfId="42" applyNumberFormat="1" applyFont="1" applyFill="1" applyAlignment="1">
      <alignment/>
    </xf>
    <xf numFmtId="43" fontId="3" fillId="0" borderId="0" xfId="42" applyFont="1" applyFill="1" applyAlignment="1">
      <alignment/>
    </xf>
    <xf numFmtId="43" fontId="2" fillId="0" borderId="0" xfId="42" applyFont="1" applyFill="1" applyAlignment="1">
      <alignment/>
    </xf>
    <xf numFmtId="43" fontId="2" fillId="0" borderId="0" xfId="42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0" fontId="2" fillId="0" borderId="0" xfId="42" applyNumberFormat="1" applyFont="1" applyFill="1" applyAlignment="1">
      <alignment/>
    </xf>
    <xf numFmtId="43" fontId="2" fillId="0" borderId="0" xfId="42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3" fontId="2" fillId="0" borderId="0" xfId="42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70" fontId="2" fillId="0" borderId="16" xfId="42" applyNumberFormat="1" applyFont="1" applyFill="1" applyBorder="1" applyAlignment="1">
      <alignment/>
    </xf>
    <xf numFmtId="170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0" fontId="2" fillId="0" borderId="0" xfId="0" applyFont="1" applyFill="1" applyBorder="1" applyAlignment="1">
      <alignment/>
    </xf>
    <xf numFmtId="170" fontId="2" fillId="0" borderId="14" xfId="42" applyNumberFormat="1" applyFont="1" applyFill="1" applyBorder="1" applyAlignment="1">
      <alignment/>
    </xf>
    <xf numFmtId="43" fontId="2" fillId="0" borderId="0" xfId="42" applyFont="1" applyFill="1" applyBorder="1" applyAlignment="1">
      <alignment vertical="center"/>
    </xf>
    <xf numFmtId="170" fontId="2" fillId="0" borderId="0" xfId="42" applyNumberFormat="1" applyFont="1" applyFill="1" applyAlignment="1">
      <alignment vertical="center"/>
    </xf>
    <xf numFmtId="170" fontId="2" fillId="0" borderId="0" xfId="4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0" fontId="2" fillId="0" borderId="17" xfId="42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0" xfId="42" applyNumberFormat="1" applyFont="1" applyFill="1" applyAlignment="1">
      <alignment horizontal="center"/>
    </xf>
    <xf numFmtId="43" fontId="2" fillId="0" borderId="0" xfId="0" applyNumberFormat="1" applyFont="1" applyFill="1" applyAlignment="1">
      <alignment/>
    </xf>
    <xf numFmtId="170" fontId="2" fillId="0" borderId="0" xfId="42" applyNumberFormat="1" applyFont="1" applyFill="1" applyBorder="1" applyAlignment="1">
      <alignment/>
    </xf>
    <xf numFmtId="170" fontId="1" fillId="0" borderId="0" xfId="42" applyNumberFormat="1" applyFont="1" applyFill="1" applyBorder="1" applyAlignment="1">
      <alignment horizontal="center"/>
    </xf>
    <xf numFmtId="170" fontId="1" fillId="0" borderId="0" xfId="42" applyNumberFormat="1" applyFont="1" applyFill="1" applyBorder="1" applyAlignment="1" quotePrefix="1">
      <alignment horizontal="center"/>
    </xf>
    <xf numFmtId="43" fontId="1" fillId="20" borderId="0" xfId="42" applyFont="1" applyFill="1" applyAlignment="1">
      <alignment/>
    </xf>
    <xf numFmtId="43" fontId="4" fillId="0" borderId="0" xfId="42" applyFont="1" applyFill="1" applyBorder="1" applyAlignment="1">
      <alignment/>
    </xf>
    <xf numFmtId="43" fontId="5" fillId="0" borderId="0" xfId="42" applyFont="1" applyFill="1" applyBorder="1" applyAlignment="1">
      <alignment/>
    </xf>
    <xf numFmtId="170" fontId="2" fillId="0" borderId="18" xfId="42" applyNumberFormat="1" applyFont="1" applyFill="1" applyBorder="1" applyAlignment="1">
      <alignment/>
    </xf>
    <xf numFmtId="43" fontId="6" fillId="0" borderId="0" xfId="42" applyFont="1" applyFill="1" applyBorder="1" applyAlignment="1">
      <alignment/>
    </xf>
    <xf numFmtId="170" fontId="1" fillId="0" borderId="16" xfId="42" applyNumberFormat="1" applyFont="1" applyFill="1" applyBorder="1" applyAlignment="1">
      <alignment/>
    </xf>
    <xf numFmtId="170" fontId="1" fillId="0" borderId="0" xfId="42" applyNumberFormat="1" applyFont="1" applyFill="1" applyBorder="1" applyAlignment="1">
      <alignment/>
    </xf>
    <xf numFmtId="170" fontId="2" fillId="0" borderId="11" xfId="42" applyNumberFormat="1" applyFont="1" applyFill="1" applyBorder="1" applyAlignment="1">
      <alignment/>
    </xf>
    <xf numFmtId="170" fontId="2" fillId="0" borderId="17" xfId="42" applyNumberFormat="1" applyFont="1" applyFill="1" applyBorder="1" applyAlignment="1">
      <alignment/>
    </xf>
    <xf numFmtId="170" fontId="2" fillId="0" borderId="16" xfId="42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/>
    </xf>
    <xf numFmtId="43" fontId="7" fillId="0" borderId="0" xfId="42" applyFont="1" applyFill="1" applyAlignment="1">
      <alignment horizontal="left"/>
    </xf>
    <xf numFmtId="170" fontId="8" fillId="0" borderId="0" xfId="42" applyNumberFormat="1" applyFont="1" applyFill="1" applyAlignment="1">
      <alignment/>
    </xf>
    <xf numFmtId="43" fontId="9" fillId="0" borderId="0" xfId="42" applyFont="1" applyFill="1" applyAlignment="1">
      <alignment horizontal="left"/>
    </xf>
    <xf numFmtId="43" fontId="9" fillId="0" borderId="0" xfId="42" applyFont="1" applyFill="1" applyAlignment="1">
      <alignment horizontal="left" vertical="center"/>
    </xf>
    <xf numFmtId="170" fontId="2" fillId="0" borderId="14" xfId="4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3" fontId="10" fillId="0" borderId="0" xfId="42" applyFont="1" applyFill="1" applyAlignment="1">
      <alignment horizontal="left"/>
    </xf>
    <xf numFmtId="43" fontId="7" fillId="0" borderId="0" xfId="42" applyFont="1" applyFill="1" applyAlignment="1">
      <alignment horizontal="left" vertical="center"/>
    </xf>
    <xf numFmtId="0" fontId="1" fillId="0" borderId="0" xfId="0" applyFont="1" applyFill="1" applyAlignment="1">
      <alignment/>
    </xf>
    <xf numFmtId="170" fontId="2" fillId="0" borderId="14" xfId="42" applyNumberFormat="1" applyFont="1" applyFill="1" applyBorder="1" applyAlignment="1">
      <alignment horizontal="right" vertical="center"/>
    </xf>
    <xf numFmtId="170" fontId="2" fillId="0" borderId="16" xfId="42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0" fontId="2" fillId="0" borderId="0" xfId="42" applyNumberFormat="1" applyFont="1" applyFill="1" applyAlignment="1">
      <alignment horizontal="justify" wrapText="1"/>
    </xf>
    <xf numFmtId="0" fontId="2" fillId="0" borderId="0" xfId="0" applyFont="1" applyFill="1" applyAlignment="1">
      <alignment horizontal="left" vertical="center"/>
    </xf>
    <xf numFmtId="170" fontId="2" fillId="0" borderId="14" xfId="42" applyNumberFormat="1" applyFont="1" applyFill="1" applyBorder="1" applyAlignment="1">
      <alignment horizontal="justify" vertical="top" wrapText="1"/>
    </xf>
    <xf numFmtId="170" fontId="2" fillId="0" borderId="16" xfId="42" applyNumberFormat="1" applyFont="1" applyFill="1" applyBorder="1" applyAlignment="1">
      <alignment vertical="center"/>
    </xf>
    <xf numFmtId="43" fontId="1" fillId="0" borderId="0" xfId="42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3" fontId="3" fillId="0" borderId="0" xfId="42" applyFont="1" applyAlignment="1">
      <alignment/>
    </xf>
    <xf numFmtId="43" fontId="2" fillId="0" borderId="0" xfId="42" applyFont="1" applyAlignment="1">
      <alignment/>
    </xf>
    <xf numFmtId="43" fontId="1" fillId="0" borderId="0" xfId="42" applyFont="1" applyBorder="1" applyAlignment="1">
      <alignment horizontal="center"/>
    </xf>
    <xf numFmtId="173" fontId="1" fillId="0" borderId="0" xfId="42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2" fillId="0" borderId="0" xfId="42" applyFont="1" applyAlignment="1">
      <alignment horizontal="center"/>
    </xf>
    <xf numFmtId="38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0" fontId="2" fillId="0" borderId="0" xfId="42" applyNumberFormat="1" applyFont="1" applyAlignment="1">
      <alignment/>
    </xf>
    <xf numFmtId="43" fontId="12" fillId="0" borderId="0" xfId="42" applyFont="1" applyAlignment="1">
      <alignment/>
    </xf>
    <xf numFmtId="43" fontId="1" fillId="0" borderId="0" xfId="42" applyFont="1" applyBorder="1" applyAlignment="1">
      <alignment vertical="center"/>
    </xf>
    <xf numFmtId="170" fontId="2" fillId="0" borderId="17" xfId="42" applyNumberFormat="1" applyFont="1" applyBorder="1" applyAlignment="1">
      <alignment vertical="center"/>
    </xf>
    <xf numFmtId="170" fontId="2" fillId="0" borderId="0" xfId="42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38" fontId="1" fillId="0" borderId="0" xfId="57" applyFont="1">
      <alignment/>
      <protection/>
    </xf>
    <xf numFmtId="171" fontId="33" fillId="0" borderId="0" xfId="60" applyNumberFormat="1" applyFont="1" applyFill="1" applyAlignment="1">
      <alignment/>
    </xf>
    <xf numFmtId="170" fontId="33" fillId="0" borderId="0" xfId="42" applyNumberFormat="1" applyFont="1" applyFill="1" applyBorder="1" applyAlignment="1">
      <alignment/>
    </xf>
    <xf numFmtId="0" fontId="33" fillId="0" borderId="0" xfId="0" applyFont="1" applyFill="1" applyAlignment="1">
      <alignment/>
    </xf>
    <xf numFmtId="171" fontId="33" fillId="0" borderId="14" xfId="60" applyNumberFormat="1" applyFont="1" applyFill="1" applyBorder="1" applyAlignment="1">
      <alignment/>
    </xf>
    <xf numFmtId="9" fontId="2" fillId="0" borderId="0" xfId="60" applyFont="1" applyFill="1" applyAlignment="1">
      <alignment/>
    </xf>
    <xf numFmtId="43" fontId="11" fillId="0" borderId="0" xfId="42" applyFont="1" applyFill="1" applyAlignment="1">
      <alignment horizontal="center"/>
    </xf>
    <xf numFmtId="170" fontId="1" fillId="0" borderId="0" xfId="42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43" fontId="1" fillId="0" borderId="0" xfId="42" applyFont="1" applyFill="1" applyAlignment="1">
      <alignment horizontal="left"/>
    </xf>
    <xf numFmtId="43" fontId="3" fillId="0" borderId="0" xfId="42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DSBn-Accs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57421875" style="7" customWidth="1"/>
    <col min="2" max="2" width="12.8515625" style="2" customWidth="1"/>
    <col min="3" max="3" width="2.57421875" style="3" customWidth="1"/>
    <col min="4" max="4" width="12.8515625" style="2" customWidth="1"/>
    <col min="5" max="5" width="2.57421875" style="3" customWidth="1"/>
    <col min="6" max="6" width="12.8515625" style="2" customWidth="1"/>
    <col min="7" max="7" width="2.57421875" style="3" customWidth="1"/>
    <col min="8" max="8" width="12.8515625" style="2" customWidth="1"/>
    <col min="9" max="9" width="6.28125" style="2" customWidth="1"/>
    <col min="10" max="16384" width="9.140625" style="2" customWidth="1"/>
  </cols>
  <sheetData>
    <row r="1" spans="1:8" ht="12.75">
      <c r="A1" s="1" t="s">
        <v>0</v>
      </c>
      <c r="H1" s="4"/>
    </row>
    <row r="2" ht="12.75">
      <c r="A2" s="1" t="s">
        <v>1</v>
      </c>
    </row>
    <row r="3" ht="21" customHeight="1">
      <c r="A3" s="6" t="s">
        <v>2</v>
      </c>
    </row>
    <row r="4" ht="15" customHeight="1">
      <c r="A4" s="6" t="s">
        <v>111</v>
      </c>
    </row>
    <row r="5" ht="12" customHeight="1"/>
    <row r="6" spans="1:8" s="11" customFormat="1" ht="37.5" customHeight="1">
      <c r="A6" s="8"/>
      <c r="B6" s="9" t="s">
        <v>98</v>
      </c>
      <c r="C6" s="10"/>
      <c r="D6" s="9" t="s">
        <v>90</v>
      </c>
      <c r="E6" s="10"/>
      <c r="F6" s="9" t="s">
        <v>98</v>
      </c>
      <c r="G6" s="10"/>
      <c r="H6" s="9" t="s">
        <v>90</v>
      </c>
    </row>
    <row r="7" spans="1:8" s="16" customFormat="1" ht="15.75" customHeight="1">
      <c r="A7" s="13"/>
      <c r="B7" s="14"/>
      <c r="C7" s="15"/>
      <c r="D7" s="14"/>
      <c r="E7" s="15"/>
      <c r="F7" s="14"/>
      <c r="G7" s="15"/>
      <c r="H7" s="14"/>
    </row>
    <row r="8" spans="1:8" s="16" customFormat="1" ht="15" customHeight="1">
      <c r="A8" s="13"/>
      <c r="B8" s="17"/>
      <c r="C8" s="18" t="s">
        <v>3</v>
      </c>
      <c r="D8" s="19"/>
      <c r="E8" s="15"/>
      <c r="F8" s="17"/>
      <c r="G8" s="18" t="s">
        <v>4</v>
      </c>
      <c r="H8" s="19"/>
    </row>
    <row r="9" spans="1:8" s="25" customFormat="1" ht="58.5" customHeight="1">
      <c r="A9" s="20"/>
      <c r="B9" s="21" t="s">
        <v>113</v>
      </c>
      <c r="C9" s="22"/>
      <c r="D9" s="23" t="s">
        <v>114</v>
      </c>
      <c r="E9" s="24"/>
      <c r="F9" s="21" t="s">
        <v>115</v>
      </c>
      <c r="G9" s="22"/>
      <c r="H9" s="23" t="s">
        <v>114</v>
      </c>
    </row>
    <row r="10" spans="2:8" ht="15" customHeight="1">
      <c r="B10" s="26"/>
      <c r="C10" s="27"/>
      <c r="D10" s="26"/>
      <c r="E10" s="27"/>
      <c r="F10" s="26"/>
      <c r="G10" s="27"/>
      <c r="H10" s="26"/>
    </row>
    <row r="11" spans="2:8" ht="15" customHeight="1">
      <c r="B11" s="28" t="s">
        <v>5</v>
      </c>
      <c r="C11" s="29"/>
      <c r="D11" s="28" t="s">
        <v>5</v>
      </c>
      <c r="E11" s="29"/>
      <c r="F11" s="28" t="s">
        <v>5</v>
      </c>
      <c r="G11" s="29"/>
      <c r="H11" s="28" t="s">
        <v>5</v>
      </c>
    </row>
    <row r="12" ht="15" customHeight="1"/>
    <row r="13" spans="1:11" s="11" customFormat="1" ht="13.5" customHeight="1" thickBot="1">
      <c r="A13" s="8" t="s">
        <v>6</v>
      </c>
      <c r="B13" s="30">
        <v>59817</v>
      </c>
      <c r="C13" s="31"/>
      <c r="D13" s="30">
        <v>80899</v>
      </c>
      <c r="E13" s="31"/>
      <c r="F13" s="30">
        <f>308938</f>
        <v>308938</v>
      </c>
      <c r="G13" s="31"/>
      <c r="H13" s="30">
        <v>316740</v>
      </c>
      <c r="J13" s="106"/>
      <c r="K13" s="106"/>
    </row>
    <row r="14" spans="1:8" s="11" customFormat="1" ht="13.5" customHeight="1" thickTop="1">
      <c r="A14" s="8"/>
      <c r="B14" s="12"/>
      <c r="C14" s="31"/>
      <c r="D14" s="12"/>
      <c r="E14" s="31"/>
      <c r="F14" s="12"/>
      <c r="G14" s="31"/>
      <c r="H14" s="12"/>
    </row>
    <row r="15" spans="1:8" s="11" customFormat="1" ht="13.5" customHeight="1">
      <c r="A15" s="8" t="s">
        <v>7</v>
      </c>
      <c r="B15" s="12">
        <f>4660-368-360-41</f>
        <v>3891</v>
      </c>
      <c r="C15" s="31"/>
      <c r="D15" s="12">
        <v>4866</v>
      </c>
      <c r="E15" s="31"/>
      <c r="F15" s="12">
        <f>19145-368-360-41</f>
        <v>18376</v>
      </c>
      <c r="G15" s="31"/>
      <c r="H15" s="12">
        <v>19811</v>
      </c>
    </row>
    <row r="16" spans="1:8" s="11" customFormat="1" ht="13.5" customHeight="1">
      <c r="A16" s="8"/>
      <c r="B16" s="12"/>
      <c r="C16" s="31"/>
      <c r="D16" s="12"/>
      <c r="E16" s="31"/>
      <c r="F16" s="12"/>
      <c r="G16" s="31"/>
      <c r="H16" s="12"/>
    </row>
    <row r="17" spans="1:8" s="11" customFormat="1" ht="13.5" customHeight="1">
      <c r="A17" s="8" t="s">
        <v>8</v>
      </c>
      <c r="B17" s="12">
        <v>-306</v>
      </c>
      <c r="C17" s="31"/>
      <c r="D17" s="12">
        <v>-689</v>
      </c>
      <c r="E17" s="31"/>
      <c r="F17" s="12">
        <v>-2435</v>
      </c>
      <c r="G17" s="31"/>
      <c r="H17" s="12">
        <v>-3016</v>
      </c>
    </row>
    <row r="18" spans="1:8" s="11" customFormat="1" ht="13.5" customHeight="1">
      <c r="A18" s="8"/>
      <c r="B18" s="12"/>
      <c r="C18" s="31"/>
      <c r="D18" s="12"/>
      <c r="E18" s="31"/>
      <c r="F18" s="12"/>
      <c r="G18" s="31"/>
      <c r="H18" s="12"/>
    </row>
    <row r="19" spans="1:8" s="33" customFormat="1" ht="13.5" customHeight="1">
      <c r="A19" s="32" t="s">
        <v>9</v>
      </c>
      <c r="B19" s="12">
        <v>23</v>
      </c>
      <c r="C19" s="31"/>
      <c r="D19" s="12">
        <v>22</v>
      </c>
      <c r="E19" s="31"/>
      <c r="F19" s="12">
        <v>192</v>
      </c>
      <c r="G19" s="31"/>
      <c r="H19" s="12">
        <v>129</v>
      </c>
    </row>
    <row r="20" spans="1:8" s="33" customFormat="1" ht="13.5" customHeight="1">
      <c r="A20" s="32"/>
      <c r="B20" s="34"/>
      <c r="C20" s="31"/>
      <c r="D20" s="34"/>
      <c r="E20" s="31"/>
      <c r="F20" s="34"/>
      <c r="G20" s="31"/>
      <c r="H20" s="34"/>
    </row>
    <row r="21" spans="1:11" s="11" customFormat="1" ht="13.5" customHeight="1">
      <c r="A21" s="8" t="s">
        <v>10</v>
      </c>
      <c r="B21" s="12">
        <f>SUM(B15:B20)</f>
        <v>3608</v>
      </c>
      <c r="C21" s="31"/>
      <c r="D21" s="12">
        <f>SUM(D15:D20)</f>
        <v>4199</v>
      </c>
      <c r="E21" s="31"/>
      <c r="F21" s="12">
        <f>SUM(F15:F20)</f>
        <v>16133</v>
      </c>
      <c r="G21" s="31"/>
      <c r="H21" s="12">
        <f>SUM(H15:H20)</f>
        <v>16924</v>
      </c>
      <c r="J21" s="106"/>
      <c r="K21" s="106"/>
    </row>
    <row r="22" spans="1:10" s="11" customFormat="1" ht="13.5" customHeight="1">
      <c r="A22" s="8"/>
      <c r="B22" s="102"/>
      <c r="C22" s="103"/>
      <c r="D22" s="102"/>
      <c r="E22" s="103"/>
      <c r="F22" s="102"/>
      <c r="G22" s="103"/>
      <c r="H22" s="102"/>
      <c r="I22" s="104"/>
      <c r="J22" s="102"/>
    </row>
    <row r="23" spans="1:8" s="33" customFormat="1" ht="13.5" customHeight="1">
      <c r="A23" s="32" t="s">
        <v>11</v>
      </c>
      <c r="B23" s="12">
        <v>-1487</v>
      </c>
      <c r="C23" s="31"/>
      <c r="D23" s="12">
        <v>-1286</v>
      </c>
      <c r="E23" s="31"/>
      <c r="F23" s="12">
        <v>-4450</v>
      </c>
      <c r="G23" s="31"/>
      <c r="H23" s="12">
        <v>-4388</v>
      </c>
    </row>
    <row r="24" spans="1:8" s="33" customFormat="1" ht="13.5" customHeight="1">
      <c r="A24" s="32"/>
      <c r="B24" s="105"/>
      <c r="C24" s="103"/>
      <c r="D24" s="105"/>
      <c r="E24" s="103"/>
      <c r="F24" s="105"/>
      <c r="G24" s="103"/>
      <c r="H24" s="105"/>
    </row>
    <row r="25" spans="1:8" s="33" customFormat="1" ht="13.5" customHeight="1" thickBot="1">
      <c r="A25" s="32" t="s">
        <v>12</v>
      </c>
      <c r="B25" s="30">
        <f>SUM(B21:B23)</f>
        <v>2121</v>
      </c>
      <c r="C25" s="31"/>
      <c r="D25" s="30">
        <f>SUM(D21:D23)</f>
        <v>2913</v>
      </c>
      <c r="E25" s="31"/>
      <c r="F25" s="30">
        <f>SUM(F21:F23)</f>
        <v>11683</v>
      </c>
      <c r="G25" s="31"/>
      <c r="H25" s="30">
        <f>SUM(H21:H23)</f>
        <v>12536</v>
      </c>
    </row>
    <row r="26" spans="1:8" s="33" customFormat="1" ht="13.5" customHeight="1" thickTop="1">
      <c r="A26" s="32"/>
      <c r="B26" s="12"/>
      <c r="C26" s="31"/>
      <c r="D26" s="12"/>
      <c r="E26" s="31"/>
      <c r="F26" s="12"/>
      <c r="G26" s="31"/>
      <c r="H26" s="12"/>
    </row>
    <row r="27" spans="1:8" s="33" customFormat="1" ht="13.5" customHeight="1">
      <c r="A27" s="32" t="s">
        <v>13</v>
      </c>
      <c r="B27" s="12"/>
      <c r="C27" s="31"/>
      <c r="D27" s="12"/>
      <c r="E27" s="31"/>
      <c r="F27" s="12"/>
      <c r="G27" s="31"/>
      <c r="H27" s="12"/>
    </row>
    <row r="28" spans="1:8" s="33" customFormat="1" ht="16.5" customHeight="1">
      <c r="A28" s="32" t="s">
        <v>14</v>
      </c>
      <c r="B28" s="12">
        <f>B30-B29</f>
        <v>2163</v>
      </c>
      <c r="C28" s="31"/>
      <c r="D28" s="12">
        <v>2854</v>
      </c>
      <c r="E28" s="31"/>
      <c r="F28" s="12">
        <f>F30-F29</f>
        <v>11537</v>
      </c>
      <c r="G28" s="31"/>
      <c r="H28" s="12">
        <f>H30-H29</f>
        <v>12251</v>
      </c>
    </row>
    <row r="29" spans="1:8" s="38" customFormat="1" ht="13.5" customHeight="1">
      <c r="A29" s="35" t="s">
        <v>15</v>
      </c>
      <c r="B29" s="36">
        <v>-42</v>
      </c>
      <c r="C29" s="37"/>
      <c r="D29" s="36">
        <f>D30-D28</f>
        <v>59</v>
      </c>
      <c r="E29" s="37"/>
      <c r="F29" s="36">
        <f>209-7-56</f>
        <v>146</v>
      </c>
      <c r="G29" s="37"/>
      <c r="H29" s="36">
        <v>285</v>
      </c>
    </row>
    <row r="30" spans="1:8" s="33" customFormat="1" ht="19.5" customHeight="1" thickBot="1">
      <c r="A30" s="32"/>
      <c r="B30" s="39">
        <f>B25</f>
        <v>2121</v>
      </c>
      <c r="C30" s="31"/>
      <c r="D30" s="39">
        <f>D25</f>
        <v>2913</v>
      </c>
      <c r="E30" s="31"/>
      <c r="F30" s="39">
        <f>F25</f>
        <v>11683</v>
      </c>
      <c r="G30" s="31"/>
      <c r="H30" s="39">
        <f>H25</f>
        <v>12536</v>
      </c>
    </row>
    <row r="31" spans="1:8" s="33" customFormat="1" ht="27.75" customHeight="1" thickTop="1">
      <c r="A31" s="8" t="s">
        <v>16</v>
      </c>
      <c r="B31" s="12"/>
      <c r="C31" s="31"/>
      <c r="D31" s="12"/>
      <c r="E31" s="31"/>
      <c r="F31" s="12"/>
      <c r="G31" s="31"/>
      <c r="H31" s="12"/>
    </row>
    <row r="32" spans="1:8" s="33" customFormat="1" ht="16.5" customHeight="1">
      <c r="A32" s="8" t="s">
        <v>17</v>
      </c>
      <c r="B32" s="40">
        <v>1.74</v>
      </c>
      <c r="C32" s="32"/>
      <c r="D32" s="40">
        <v>2.25</v>
      </c>
      <c r="E32" s="32"/>
      <c r="F32" s="40">
        <v>9.3</v>
      </c>
      <c r="G32" s="32"/>
      <c r="H32" s="40">
        <v>9.94</v>
      </c>
    </row>
    <row r="33" spans="1:8" s="11" customFormat="1" ht="13.5" customHeight="1">
      <c r="A33" s="8" t="s">
        <v>18</v>
      </c>
      <c r="B33" s="41">
        <v>0</v>
      </c>
      <c r="C33" s="32"/>
      <c r="D33" s="41">
        <v>2.11</v>
      </c>
      <c r="E33" s="32"/>
      <c r="F33" s="41">
        <v>0</v>
      </c>
      <c r="G33" s="32"/>
      <c r="H33" s="41">
        <v>9.55</v>
      </c>
    </row>
    <row r="34" spans="1:2" s="11" customFormat="1" ht="15" customHeight="1">
      <c r="A34" s="2"/>
      <c r="B34" s="42"/>
    </row>
    <row r="35" ht="12.75" customHeight="1"/>
    <row r="36" ht="12.75" customHeight="1"/>
    <row r="37" ht="84.75" customHeight="1"/>
    <row r="38" spans="1:7" ht="12.75" customHeight="1">
      <c r="A38" s="1" t="s">
        <v>19</v>
      </c>
      <c r="C38" s="2"/>
      <c r="E38" s="2"/>
      <c r="G38" s="2"/>
    </row>
    <row r="39" spans="1:7" ht="12.75" customHeight="1">
      <c r="A39" s="1" t="s">
        <v>99</v>
      </c>
      <c r="C39" s="2"/>
      <c r="E39" s="2"/>
      <c r="G39" s="2"/>
    </row>
    <row r="40" ht="12.75" customHeight="1">
      <c r="A40" s="1" t="s">
        <v>20</v>
      </c>
    </row>
    <row r="41" ht="12.75" customHeight="1">
      <c r="A41" s="1"/>
    </row>
  </sheetData>
  <sheetProtection/>
  <printOptions/>
  <pageMargins left="1" right="0" top="0.5" bottom="0.25" header="0" footer="0"/>
  <pageSetup horizontalDpi="600" verticalDpi="600" orientation="portrait" scale="95" r:id="rId1"/>
  <headerFooter alignWithMargins="0">
    <oddFooter>&amp;C&amp;"Times New Roman,Regular"&amp;9Page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8515625" style="7" customWidth="1"/>
    <col min="2" max="2" width="8.28125" style="7" customWidth="1"/>
    <col min="3" max="3" width="13.421875" style="43" customWidth="1"/>
    <col min="4" max="4" width="6.421875" style="43" customWidth="1"/>
    <col min="5" max="5" width="13.421875" style="43" customWidth="1"/>
    <col min="6" max="6" width="1.421875" style="2" customWidth="1"/>
    <col min="7" max="16384" width="9.140625" style="2" customWidth="1"/>
  </cols>
  <sheetData>
    <row r="1" spans="1:2" ht="12.75" customHeight="1">
      <c r="A1" s="1" t="s">
        <v>0</v>
      </c>
      <c r="B1" s="1"/>
    </row>
    <row r="2" spans="1:2" ht="12.75" customHeight="1">
      <c r="A2" s="1" t="s">
        <v>1</v>
      </c>
      <c r="B2" s="1"/>
    </row>
    <row r="3" spans="1:2" ht="12.75" customHeight="1">
      <c r="A3" s="6" t="s">
        <v>21</v>
      </c>
      <c r="B3" s="6"/>
    </row>
    <row r="4" spans="1:2" ht="12.75" customHeight="1">
      <c r="A4" s="6" t="s">
        <v>112</v>
      </c>
      <c r="B4" s="6"/>
    </row>
    <row r="5" spans="3:5" ht="20.25" customHeight="1">
      <c r="C5" s="44" t="s">
        <v>22</v>
      </c>
      <c r="D5" s="44"/>
      <c r="E5" s="44" t="s">
        <v>22</v>
      </c>
    </row>
    <row r="6" spans="1:5" ht="12.75" customHeight="1">
      <c r="A6" s="7" t="s">
        <v>23</v>
      </c>
      <c r="C6" s="45" t="s">
        <v>116</v>
      </c>
      <c r="D6" s="44"/>
      <c r="E6" s="45" t="s">
        <v>107</v>
      </c>
    </row>
    <row r="7" spans="3:5" ht="12.75" customHeight="1">
      <c r="C7" s="44" t="s">
        <v>5</v>
      </c>
      <c r="D7" s="44"/>
      <c r="E7" s="44" t="s">
        <v>5</v>
      </c>
    </row>
    <row r="8" spans="1:5" ht="12.75" customHeight="1">
      <c r="A8" s="46" t="s">
        <v>24</v>
      </c>
      <c r="B8" s="1"/>
      <c r="C8" s="44"/>
      <c r="D8" s="44"/>
      <c r="E8" s="44"/>
    </row>
    <row r="9" spans="1:2" ht="15.75" customHeight="1">
      <c r="A9" s="47" t="s">
        <v>25</v>
      </c>
      <c r="B9" s="47"/>
    </row>
    <row r="10" spans="1:5" ht="12.75" customHeight="1">
      <c r="A10" s="48" t="s">
        <v>26</v>
      </c>
      <c r="B10" s="48"/>
      <c r="C10" s="43">
        <v>43342</v>
      </c>
      <c r="E10" s="43">
        <v>41202</v>
      </c>
    </row>
    <row r="11" spans="1:5" ht="12.75" customHeight="1">
      <c r="A11" s="48" t="s">
        <v>100</v>
      </c>
      <c r="B11" s="48"/>
      <c r="C11" s="43">
        <v>5967</v>
      </c>
      <c r="E11" s="43">
        <v>5988</v>
      </c>
    </row>
    <row r="12" spans="1:5" ht="12.75" customHeight="1">
      <c r="A12" s="48" t="s">
        <v>27</v>
      </c>
      <c r="B12" s="48"/>
      <c r="C12" s="43">
        <v>837</v>
      </c>
      <c r="E12" s="43">
        <v>837</v>
      </c>
    </row>
    <row r="13" spans="1:5" ht="12.75" customHeight="1">
      <c r="A13" s="48"/>
      <c r="B13" s="48"/>
      <c r="C13" s="49">
        <f>SUM(C10:C12)</f>
        <v>50146</v>
      </c>
      <c r="E13" s="49">
        <f>SUM(E10:E12)</f>
        <v>48027</v>
      </c>
    </row>
    <row r="14" spans="1:2" ht="12.75" customHeight="1">
      <c r="A14" s="47" t="s">
        <v>28</v>
      </c>
      <c r="B14" s="47"/>
    </row>
    <row r="15" spans="1:5" ht="12.75" customHeight="1">
      <c r="A15" s="48" t="s">
        <v>29</v>
      </c>
      <c r="B15" s="48"/>
      <c r="C15" s="43">
        <v>45829</v>
      </c>
      <c r="E15" s="43">
        <v>49881</v>
      </c>
    </row>
    <row r="16" spans="1:5" ht="12.75" customHeight="1">
      <c r="A16" s="48" t="s">
        <v>30</v>
      </c>
      <c r="B16" s="48"/>
      <c r="C16" s="43">
        <v>53182</v>
      </c>
      <c r="E16" s="43">
        <v>57271</v>
      </c>
    </row>
    <row r="17" spans="1:5" ht="12.75" customHeight="1">
      <c r="A17" s="48" t="s">
        <v>31</v>
      </c>
      <c r="B17" s="48"/>
      <c r="C17" s="43">
        <v>1642</v>
      </c>
      <c r="E17" s="43">
        <v>1615</v>
      </c>
    </row>
    <row r="18" spans="1:5" ht="12.75" customHeight="1">
      <c r="A18" s="48" t="s">
        <v>32</v>
      </c>
      <c r="B18" s="48"/>
      <c r="C18" s="43">
        <v>9292</v>
      </c>
      <c r="E18" s="43">
        <v>10262</v>
      </c>
    </row>
    <row r="19" spans="1:5" ht="12.75" customHeight="1">
      <c r="A19" s="2"/>
      <c r="B19" s="48"/>
      <c r="C19" s="53">
        <f>SUM(C15:C18)</f>
        <v>109945</v>
      </c>
      <c r="E19" s="53">
        <f>SUM(E15:E18)</f>
        <v>119029</v>
      </c>
    </row>
    <row r="20" spans="1:5" ht="12.75" customHeight="1">
      <c r="A20" s="48" t="s">
        <v>87</v>
      </c>
      <c r="B20" s="48"/>
      <c r="C20" s="43">
        <v>20</v>
      </c>
      <c r="E20" s="43">
        <v>40</v>
      </c>
    </row>
    <row r="21" spans="1:5" ht="12.75" customHeight="1">
      <c r="A21" s="48"/>
      <c r="B21" s="48"/>
      <c r="C21" s="49">
        <f>SUM(C19:C20)</f>
        <v>109965</v>
      </c>
      <c r="E21" s="49">
        <f>SUM(E19:E20)</f>
        <v>119069</v>
      </c>
    </row>
    <row r="22" spans="1:6" ht="12.75" customHeight="1">
      <c r="A22" s="48"/>
      <c r="B22" s="48"/>
      <c r="F22" s="3"/>
    </row>
    <row r="23" spans="1:5" ht="12.75" customHeight="1" thickBot="1">
      <c r="A23" s="50" t="s">
        <v>33</v>
      </c>
      <c r="B23" s="50"/>
      <c r="C23" s="51">
        <f>C13+C21</f>
        <v>160111</v>
      </c>
      <c r="E23" s="51">
        <f>E13+E21</f>
        <v>167096</v>
      </c>
    </row>
    <row r="24" spans="1:5" ht="24" customHeight="1" thickTop="1">
      <c r="A24" s="50"/>
      <c r="B24" s="50"/>
      <c r="C24" s="52"/>
      <c r="E24" s="52"/>
    </row>
    <row r="25" spans="1:5" ht="12.75" customHeight="1">
      <c r="A25" s="46" t="s">
        <v>34</v>
      </c>
      <c r="B25" s="1"/>
      <c r="C25" s="44"/>
      <c r="D25" s="44"/>
      <c r="E25" s="44"/>
    </row>
    <row r="26" spans="1:2" ht="18.75" customHeight="1">
      <c r="A26" s="47" t="s">
        <v>35</v>
      </c>
      <c r="B26" s="47"/>
    </row>
    <row r="27" spans="1:5" ht="12.75" customHeight="1">
      <c r="A27" s="48" t="s">
        <v>101</v>
      </c>
      <c r="B27" s="48"/>
      <c r="C27" s="43">
        <v>62002</v>
      </c>
      <c r="E27" s="43">
        <v>62002</v>
      </c>
    </row>
    <row r="28" spans="1:5" ht="12.75" customHeight="1">
      <c r="A28" s="48" t="s">
        <v>102</v>
      </c>
      <c r="B28" s="48"/>
      <c r="C28" s="43">
        <v>-914</v>
      </c>
      <c r="E28" s="43">
        <v>-914</v>
      </c>
    </row>
    <row r="29" spans="1:5" ht="12.75" customHeight="1">
      <c r="A29" s="48" t="s">
        <v>36</v>
      </c>
      <c r="B29" s="48"/>
      <c r="C29" s="43">
        <v>195</v>
      </c>
      <c r="E29" s="43">
        <v>195</v>
      </c>
    </row>
    <row r="30" spans="1:5" ht="12.75" customHeight="1">
      <c r="A30" s="48" t="s">
        <v>37</v>
      </c>
      <c r="B30" s="48"/>
      <c r="C30" s="43">
        <v>5348</v>
      </c>
      <c r="E30" s="43">
        <v>5392</v>
      </c>
    </row>
    <row r="31" spans="1:5" ht="12.75" customHeight="1">
      <c r="A31" s="48" t="s">
        <v>38</v>
      </c>
      <c r="B31" s="48"/>
      <c r="C31" s="43">
        <f>CCSCE!J37</f>
        <v>35897</v>
      </c>
      <c r="E31" s="43">
        <v>33733</v>
      </c>
    </row>
    <row r="32" spans="1:5" ht="12.75" customHeight="1">
      <c r="A32" s="48"/>
      <c r="B32" s="48"/>
      <c r="C32" s="53">
        <f>SUM(C27:C31)</f>
        <v>102528</v>
      </c>
      <c r="E32" s="53">
        <f>SUM(E27:E31)</f>
        <v>100408</v>
      </c>
    </row>
    <row r="33" spans="1:6" ht="12.75" customHeight="1">
      <c r="A33" s="50" t="s">
        <v>39</v>
      </c>
      <c r="B33" s="50"/>
      <c r="C33" s="43">
        <v>1167</v>
      </c>
      <c r="E33" s="43">
        <v>1209.041343366615</v>
      </c>
      <c r="F33" s="3"/>
    </row>
    <row r="34" spans="1:2" ht="4.5" customHeight="1">
      <c r="A34" s="48"/>
      <c r="B34" s="48"/>
    </row>
    <row r="35" spans="1:5" ht="12.75" customHeight="1" thickBot="1">
      <c r="A35" s="50" t="s">
        <v>40</v>
      </c>
      <c r="B35" s="50"/>
      <c r="C35" s="54">
        <f>SUM(C32:C33)</f>
        <v>103695</v>
      </c>
      <c r="E35" s="54">
        <f>SUM(E32:E33)</f>
        <v>101617.04134336661</v>
      </c>
    </row>
    <row r="36" spans="1:2" ht="12.75" customHeight="1" thickTop="1">
      <c r="A36" s="48"/>
      <c r="B36" s="48"/>
    </row>
    <row r="37" spans="1:2" ht="12.75" customHeight="1">
      <c r="A37" s="47" t="s">
        <v>41</v>
      </c>
      <c r="B37" s="47"/>
    </row>
    <row r="38" spans="1:5" ht="12.75" customHeight="1">
      <c r="A38" s="48" t="s">
        <v>42</v>
      </c>
      <c r="B38" s="48"/>
      <c r="C38" s="43">
        <v>36</v>
      </c>
      <c r="E38" s="43">
        <v>62</v>
      </c>
    </row>
    <row r="39" spans="1:5" ht="12.75" customHeight="1">
      <c r="A39" s="48" t="s">
        <v>43</v>
      </c>
      <c r="B39" s="48"/>
      <c r="C39" s="43">
        <v>31</v>
      </c>
      <c r="E39" s="43">
        <v>41</v>
      </c>
    </row>
    <row r="40" spans="1:5" ht="12.75" customHeight="1">
      <c r="A40" s="48" t="s">
        <v>44</v>
      </c>
      <c r="B40" s="48"/>
      <c r="C40" s="43">
        <v>4009</v>
      </c>
      <c r="E40" s="43">
        <v>3953</v>
      </c>
    </row>
    <row r="41" spans="1:5" ht="12.75" customHeight="1">
      <c r="A41" s="48" t="s">
        <v>45</v>
      </c>
      <c r="B41" s="48"/>
      <c r="C41" s="43">
        <v>2077</v>
      </c>
      <c r="E41" s="43">
        <v>2077</v>
      </c>
    </row>
    <row r="42" spans="1:5" ht="12.75" customHeight="1">
      <c r="A42" s="48"/>
      <c r="B42" s="48"/>
      <c r="C42" s="49">
        <f>SUM(C38:C41)</f>
        <v>6153</v>
      </c>
      <c r="E42" s="49">
        <f>SUM(E38:E41)</f>
        <v>6133</v>
      </c>
    </row>
    <row r="43" spans="1:2" ht="12.75" customHeight="1">
      <c r="A43" s="47" t="s">
        <v>46</v>
      </c>
      <c r="B43" s="47"/>
    </row>
    <row r="44" spans="1:5" ht="12.75" customHeight="1">
      <c r="A44" s="48" t="s">
        <v>47</v>
      </c>
      <c r="B44" s="48"/>
      <c r="C44" s="43">
        <v>11673</v>
      </c>
      <c r="E44" s="43">
        <v>14473</v>
      </c>
    </row>
    <row r="45" spans="1:5" ht="12.75" customHeight="1">
      <c r="A45" s="48" t="s">
        <v>48</v>
      </c>
      <c r="B45" s="48"/>
      <c r="C45" s="43">
        <v>2745</v>
      </c>
      <c r="E45" s="43">
        <v>2999</v>
      </c>
    </row>
    <row r="46" spans="1:5" ht="12.75" customHeight="1">
      <c r="A46" s="48" t="s">
        <v>49</v>
      </c>
      <c r="B46" s="48"/>
      <c r="C46" s="43">
        <v>119</v>
      </c>
      <c r="E46" s="43">
        <v>150</v>
      </c>
    </row>
    <row r="47" spans="1:5" ht="12.75" customHeight="1">
      <c r="A47" s="48" t="s">
        <v>43</v>
      </c>
      <c r="B47" s="48"/>
      <c r="C47" s="43">
        <v>38</v>
      </c>
      <c r="E47" s="43">
        <v>38</v>
      </c>
    </row>
    <row r="48" spans="1:5" ht="12.75" customHeight="1">
      <c r="A48" s="48" t="s">
        <v>44</v>
      </c>
      <c r="B48" s="48"/>
      <c r="C48" s="43">
        <v>34113</v>
      </c>
      <c r="E48" s="43">
        <v>40584</v>
      </c>
    </row>
    <row r="49" spans="1:5" ht="12.75" customHeight="1">
      <c r="A49" s="48" t="s">
        <v>50</v>
      </c>
      <c r="B49" s="48"/>
      <c r="C49" s="43">
        <v>1575</v>
      </c>
      <c r="E49" s="43">
        <v>1102</v>
      </c>
    </row>
    <row r="50" spans="1:5" ht="12.75" customHeight="1">
      <c r="A50" s="50"/>
      <c r="B50" s="50"/>
      <c r="C50" s="49">
        <f>SUM(C44:C49)</f>
        <v>50263</v>
      </c>
      <c r="E50" s="49">
        <f>SUM(E44:E49)</f>
        <v>59346</v>
      </c>
    </row>
    <row r="51" spans="1:2" ht="12.75" customHeight="1">
      <c r="A51" s="2"/>
      <c r="B51" s="2"/>
    </row>
    <row r="52" spans="1:5" ht="12.75" customHeight="1" thickBot="1">
      <c r="A52" s="50" t="s">
        <v>51</v>
      </c>
      <c r="B52" s="50"/>
      <c r="C52" s="55">
        <f>C42+C50</f>
        <v>56416</v>
      </c>
      <c r="E52" s="55">
        <f>E42+E50</f>
        <v>65479</v>
      </c>
    </row>
    <row r="53" spans="1:2" ht="12.75" customHeight="1" thickTop="1">
      <c r="A53" s="48"/>
      <c r="B53" s="48"/>
    </row>
    <row r="54" spans="1:5" ht="12.75" customHeight="1" thickBot="1">
      <c r="A54" s="50" t="s">
        <v>52</v>
      </c>
      <c r="B54" s="48"/>
      <c r="C54" s="51">
        <f>C35+C52</f>
        <v>160111</v>
      </c>
      <c r="D54" s="52"/>
      <c r="E54" s="51">
        <f>E35+E52</f>
        <v>167096.0413433666</v>
      </c>
    </row>
    <row r="55" ht="12.75" customHeight="1" thickTop="1"/>
    <row r="56" spans="1:5" ht="12.75" customHeight="1">
      <c r="A56" s="7" t="s">
        <v>53</v>
      </c>
      <c r="C56" s="56">
        <f>(C23-C52-C33)/(C27/0.5)</f>
        <v>0.8268120383213444</v>
      </c>
      <c r="D56" s="56"/>
      <c r="E56" s="56">
        <f>(E23-E52-E33)/(E27/0.5)</f>
        <v>0.809715482215359</v>
      </c>
    </row>
    <row r="57" ht="18" customHeight="1"/>
    <row r="58" spans="1:2" ht="12.75" customHeight="1">
      <c r="A58" s="1" t="s">
        <v>54</v>
      </c>
      <c r="B58" s="1"/>
    </row>
    <row r="59" spans="1:2" ht="12.75" customHeight="1">
      <c r="A59" s="1" t="s">
        <v>97</v>
      </c>
      <c r="B59" s="1"/>
    </row>
    <row r="60" spans="1:2" ht="12.75" customHeight="1">
      <c r="A60" s="1"/>
      <c r="B60" s="1"/>
    </row>
  </sheetData>
  <sheetProtection/>
  <printOptions/>
  <pageMargins left="1" right="0" top="0.5" bottom="0" header="0.5" footer="0"/>
  <pageSetup horizontalDpi="600" verticalDpi="600" orientation="portrait" scale="93" r:id="rId1"/>
  <headerFooter alignWithMargins="0">
    <oddFooter>&amp;C&amp;"Times New Roman,Regular"&amp;9Page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28.00390625" style="81" customWidth="1"/>
    <col min="2" max="2" width="8.00390625" style="78" customWidth="1"/>
    <col min="3" max="3" width="1.421875" style="78" customWidth="1"/>
    <col min="4" max="4" width="8.00390625" style="78" customWidth="1"/>
    <col min="5" max="5" width="1.421875" style="78" customWidth="1"/>
    <col min="6" max="6" width="8.00390625" style="78" customWidth="1"/>
    <col min="7" max="7" width="1.421875" style="78" customWidth="1"/>
    <col min="8" max="8" width="8.00390625" style="78" customWidth="1"/>
    <col min="9" max="9" width="1.421875" style="78" customWidth="1"/>
    <col min="10" max="10" width="8.00390625" style="78" customWidth="1"/>
    <col min="11" max="11" width="1.421875" style="78" customWidth="1"/>
    <col min="12" max="12" width="8.00390625" style="78" customWidth="1"/>
    <col min="13" max="13" width="1.421875" style="78" customWidth="1"/>
    <col min="14" max="14" width="8.00390625" style="78" customWidth="1"/>
    <col min="15" max="15" width="1.421875" style="78" customWidth="1"/>
    <col min="16" max="16" width="8.00390625" style="78" customWidth="1"/>
    <col min="17" max="16384" width="9.140625" style="78" customWidth="1"/>
  </cols>
  <sheetData>
    <row r="1" spans="1:16" ht="16.5" customHeight="1">
      <c r="A1" s="77" t="s">
        <v>0</v>
      </c>
      <c r="L1" s="79"/>
      <c r="P1" s="79"/>
    </row>
    <row r="2" ht="16.5" customHeight="1">
      <c r="A2" s="77" t="s">
        <v>1</v>
      </c>
    </row>
    <row r="3" ht="16.5" customHeight="1">
      <c r="A3" s="80" t="s">
        <v>70</v>
      </c>
    </row>
    <row r="4" spans="1:12" ht="24.7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2:16" ht="16.5" customHeight="1">
      <c r="B5" s="58" t="s">
        <v>103</v>
      </c>
      <c r="C5" s="58"/>
      <c r="D5" s="58" t="s">
        <v>104</v>
      </c>
      <c r="E5" s="58"/>
      <c r="F5" s="82" t="s">
        <v>71</v>
      </c>
      <c r="G5" s="82"/>
      <c r="H5" s="58" t="s">
        <v>72</v>
      </c>
      <c r="I5" s="58"/>
      <c r="J5" s="82" t="s">
        <v>73</v>
      </c>
      <c r="K5" s="83"/>
      <c r="L5" s="58"/>
      <c r="N5" s="82" t="s">
        <v>74</v>
      </c>
      <c r="O5" s="83"/>
      <c r="P5" s="58" t="s">
        <v>75</v>
      </c>
    </row>
    <row r="6" spans="2:16" ht="16.5" customHeight="1">
      <c r="B6" s="84" t="s">
        <v>76</v>
      </c>
      <c r="C6" s="58"/>
      <c r="D6" s="84" t="s">
        <v>105</v>
      </c>
      <c r="E6" s="58"/>
      <c r="F6" s="85" t="s">
        <v>77</v>
      </c>
      <c r="G6" s="85"/>
      <c r="H6" s="84" t="s">
        <v>78</v>
      </c>
      <c r="I6" s="58"/>
      <c r="J6" s="85" t="s">
        <v>79</v>
      </c>
      <c r="K6" s="86"/>
      <c r="L6" s="84" t="s">
        <v>75</v>
      </c>
      <c r="N6" s="85" t="s">
        <v>80</v>
      </c>
      <c r="O6" s="86"/>
      <c r="P6" s="84" t="s">
        <v>81</v>
      </c>
    </row>
    <row r="7" spans="1:16" s="89" customFormat="1" ht="16.5" customHeight="1">
      <c r="A7" s="87"/>
      <c r="B7" s="58" t="s">
        <v>5</v>
      </c>
      <c r="C7" s="58"/>
      <c r="D7" s="58" t="s">
        <v>5</v>
      </c>
      <c r="E7" s="58"/>
      <c r="F7" s="58" t="s">
        <v>5</v>
      </c>
      <c r="G7" s="88"/>
      <c r="H7" s="58" t="s">
        <v>5</v>
      </c>
      <c r="I7" s="58"/>
      <c r="J7" s="58" t="s">
        <v>5</v>
      </c>
      <c r="K7" s="88"/>
      <c r="L7" s="58" t="s">
        <v>5</v>
      </c>
      <c r="N7" s="58" t="s">
        <v>5</v>
      </c>
      <c r="O7" s="88"/>
      <c r="P7" s="58" t="s">
        <v>5</v>
      </c>
    </row>
    <row r="8" spans="1:16" s="89" customFormat="1" ht="16.5" customHeight="1">
      <c r="A8" s="87"/>
      <c r="B8" s="58"/>
      <c r="C8" s="58"/>
      <c r="D8" s="58"/>
      <c r="E8" s="58"/>
      <c r="F8" s="58"/>
      <c r="G8" s="88"/>
      <c r="H8" s="58"/>
      <c r="I8" s="58"/>
      <c r="J8" s="58"/>
      <c r="K8" s="88"/>
      <c r="L8" s="58"/>
      <c r="N8" s="58"/>
      <c r="O8" s="88"/>
      <c r="P8" s="58"/>
    </row>
    <row r="9" spans="1:16" ht="16.5" customHeight="1">
      <c r="A9" s="77" t="s">
        <v>91</v>
      </c>
      <c r="B9" s="5">
        <v>60902</v>
      </c>
      <c r="C9" s="5"/>
      <c r="D9" s="5">
        <v>0</v>
      </c>
      <c r="E9" s="5"/>
      <c r="F9" s="5">
        <v>195</v>
      </c>
      <c r="G9" s="5"/>
      <c r="H9" s="5">
        <v>4167</v>
      </c>
      <c r="I9" s="5"/>
      <c r="J9" s="5">
        <v>17652</v>
      </c>
      <c r="K9" s="5"/>
      <c r="L9" s="5">
        <f>SUM(B9:J9)</f>
        <v>82916</v>
      </c>
      <c r="M9" s="2"/>
      <c r="N9" s="5">
        <v>736</v>
      </c>
      <c r="O9" s="5"/>
      <c r="P9" s="5">
        <f>SUM(L9:N9)</f>
        <v>83652</v>
      </c>
    </row>
    <row r="10" spans="1:16" ht="16.5" customHeight="1">
      <c r="A10" s="91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N10" s="90"/>
      <c r="O10" s="90"/>
      <c r="P10" s="90"/>
    </row>
    <row r="11" spans="1:16" ht="16.5" customHeight="1">
      <c r="A11" s="81" t="s">
        <v>119</v>
      </c>
      <c r="B11" s="90">
        <v>0</v>
      </c>
      <c r="C11" s="90"/>
      <c r="D11" s="90">
        <v>0</v>
      </c>
      <c r="E11" s="90"/>
      <c r="F11" s="90">
        <v>0</v>
      </c>
      <c r="G11" s="90"/>
      <c r="H11" s="90">
        <v>1165</v>
      </c>
      <c r="I11" s="90"/>
      <c r="J11" s="90">
        <v>0</v>
      </c>
      <c r="K11" s="90"/>
      <c r="L11" s="5">
        <f>SUM(B11:J11)</f>
        <v>1165</v>
      </c>
      <c r="N11" s="90">
        <f>CCIS!H24</f>
        <v>0</v>
      </c>
      <c r="O11" s="90"/>
      <c r="P11" s="5">
        <f>SUM(L11:N11)</f>
        <v>1165</v>
      </c>
    </row>
    <row r="12" spans="1:16" ht="16.5" customHeight="1">
      <c r="A12" s="91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N12" s="90"/>
      <c r="O12" s="90"/>
      <c r="P12" s="90"/>
    </row>
    <row r="13" spans="1:16" ht="16.5" customHeight="1">
      <c r="A13" s="81" t="s">
        <v>82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N13" s="90"/>
      <c r="O13" s="90"/>
      <c r="P13" s="90"/>
    </row>
    <row r="14" spans="1:16" ht="16.5" customHeight="1">
      <c r="A14" s="81" t="s">
        <v>83</v>
      </c>
      <c r="B14" s="90">
        <v>1100</v>
      </c>
      <c r="C14" s="90"/>
      <c r="D14" s="90">
        <v>0</v>
      </c>
      <c r="E14" s="90"/>
      <c r="F14" s="90">
        <v>0</v>
      </c>
      <c r="G14" s="90"/>
      <c r="H14" s="90">
        <v>0</v>
      </c>
      <c r="I14" s="90"/>
      <c r="J14" s="90">
        <v>0</v>
      </c>
      <c r="K14" s="90"/>
      <c r="L14" s="5">
        <f>SUM(B14:J14)</f>
        <v>1100</v>
      </c>
      <c r="N14" s="90">
        <v>0</v>
      </c>
      <c r="O14" s="90"/>
      <c r="P14" s="5">
        <f>SUM(L14:N14)</f>
        <v>1100</v>
      </c>
    </row>
    <row r="15" spans="1:16" ht="16.5" customHeight="1">
      <c r="A15" s="91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N15" s="90"/>
      <c r="O15" s="90"/>
      <c r="P15" s="90"/>
    </row>
    <row r="16" spans="1:16" ht="16.5" customHeight="1">
      <c r="A16" s="81" t="s">
        <v>120</v>
      </c>
      <c r="B16" s="90">
        <v>0</v>
      </c>
      <c r="C16" s="90"/>
      <c r="D16" s="90">
        <v>0</v>
      </c>
      <c r="E16" s="90"/>
      <c r="F16" s="90">
        <v>0</v>
      </c>
      <c r="G16" s="90"/>
      <c r="H16" s="90">
        <v>0</v>
      </c>
      <c r="I16" s="90"/>
      <c r="J16" s="90">
        <f>CCIS!H28</f>
        <v>12251</v>
      </c>
      <c r="K16" s="90"/>
      <c r="L16" s="5">
        <f>SUM(B16:J16)</f>
        <v>12251</v>
      </c>
      <c r="N16" s="90">
        <f>CCIS!H29</f>
        <v>285</v>
      </c>
      <c r="O16" s="90"/>
      <c r="P16" s="5">
        <f>SUM(L16:N16)</f>
        <v>12536</v>
      </c>
    </row>
    <row r="17" spans="2:16" ht="16.5" customHeight="1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N17" s="90"/>
      <c r="O17" s="90"/>
      <c r="P17" s="90"/>
    </row>
    <row r="18" spans="1:16" ht="16.5" customHeight="1">
      <c r="A18" s="81" t="s">
        <v>84</v>
      </c>
      <c r="B18" s="90">
        <v>0</v>
      </c>
      <c r="C18" s="90"/>
      <c r="D18" s="90">
        <v>0</v>
      </c>
      <c r="E18" s="90"/>
      <c r="F18" s="90">
        <v>0</v>
      </c>
      <c r="G18" s="90"/>
      <c r="H18" s="90">
        <v>0</v>
      </c>
      <c r="I18" s="90"/>
      <c r="J18" s="90">
        <v>-3705</v>
      </c>
      <c r="K18" s="90"/>
      <c r="L18" s="5">
        <f>SUM(B18:J18)</f>
        <v>-3705</v>
      </c>
      <c r="N18" s="90">
        <v>0</v>
      </c>
      <c r="O18" s="90"/>
      <c r="P18" s="5">
        <f>SUM(L18:N18)</f>
        <v>-3705</v>
      </c>
    </row>
    <row r="19" spans="2:16" ht="16.5" customHeight="1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90"/>
      <c r="O19" s="90"/>
      <c r="P19" s="90"/>
    </row>
    <row r="20" spans="1:16" ht="16.5" customHeight="1">
      <c r="A20" s="81" t="s">
        <v>108</v>
      </c>
      <c r="B20" s="90">
        <v>0</v>
      </c>
      <c r="C20" s="90"/>
      <c r="D20" s="90">
        <v>-914</v>
      </c>
      <c r="E20" s="90"/>
      <c r="F20" s="90">
        <v>0</v>
      </c>
      <c r="G20" s="90"/>
      <c r="H20" s="90">
        <v>0</v>
      </c>
      <c r="I20" s="90"/>
      <c r="J20" s="90">
        <v>0</v>
      </c>
      <c r="K20" s="90"/>
      <c r="L20" s="5">
        <f>SUM(B20:J20)</f>
        <v>-914</v>
      </c>
      <c r="N20" s="90">
        <v>0</v>
      </c>
      <c r="O20" s="90"/>
      <c r="P20" s="5">
        <f>SUM(L20:N20)</f>
        <v>-914</v>
      </c>
    </row>
    <row r="21" spans="2:16" ht="16.5" customHeight="1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N21" s="90"/>
      <c r="O21" s="90"/>
      <c r="P21" s="90"/>
    </row>
    <row r="22" spans="1:16" ht="16.5" customHeight="1">
      <c r="A22" s="81" t="s">
        <v>106</v>
      </c>
      <c r="B22" s="90">
        <v>0</v>
      </c>
      <c r="C22" s="90"/>
      <c r="D22" s="90">
        <v>0</v>
      </c>
      <c r="E22" s="90"/>
      <c r="F22" s="90">
        <v>0</v>
      </c>
      <c r="G22" s="90"/>
      <c r="H22" s="90">
        <v>185</v>
      </c>
      <c r="I22" s="90"/>
      <c r="J22" s="90">
        <v>0</v>
      </c>
      <c r="K22" s="90"/>
      <c r="L22" s="5">
        <f>SUM(B22:J22)</f>
        <v>185</v>
      </c>
      <c r="N22" s="90">
        <v>0</v>
      </c>
      <c r="O22" s="90"/>
      <c r="P22" s="5">
        <f>SUM(L22:N22)</f>
        <v>185</v>
      </c>
    </row>
    <row r="23" spans="2:16" ht="16.5" customHeight="1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N23" s="90"/>
      <c r="O23" s="90"/>
      <c r="P23" s="90"/>
    </row>
    <row r="24" spans="1:16" s="95" customFormat="1" ht="19.5" customHeight="1" thickBot="1">
      <c r="A24" s="92" t="s">
        <v>117</v>
      </c>
      <c r="B24" s="93">
        <f>SUM(B9:B23)</f>
        <v>62002</v>
      </c>
      <c r="C24" s="94"/>
      <c r="D24" s="93">
        <f>SUM(D9:D23)</f>
        <v>-914</v>
      </c>
      <c r="E24" s="94"/>
      <c r="F24" s="93">
        <f>SUM(F9:F23)</f>
        <v>195</v>
      </c>
      <c r="G24" s="94"/>
      <c r="H24" s="93">
        <f>SUM(H9:H23)</f>
        <v>5517</v>
      </c>
      <c r="I24" s="94"/>
      <c r="J24" s="93">
        <f>SUM(J9:J23)</f>
        <v>26198</v>
      </c>
      <c r="K24" s="94"/>
      <c r="L24" s="93">
        <f>SUM(L9:L23)</f>
        <v>92998</v>
      </c>
      <c r="N24" s="93">
        <f>SUM(N9:N23)</f>
        <v>1021</v>
      </c>
      <c r="O24" s="94"/>
      <c r="P24" s="93">
        <f>SUM(P9:P23)</f>
        <v>94019</v>
      </c>
    </row>
    <row r="25" spans="2:16" ht="39" customHeight="1" thickTop="1">
      <c r="B25" s="96"/>
      <c r="C25" s="97"/>
      <c r="D25" s="96"/>
      <c r="E25" s="97"/>
      <c r="F25" s="96"/>
      <c r="G25" s="96"/>
      <c r="H25" s="96"/>
      <c r="I25" s="97"/>
      <c r="J25" s="98"/>
      <c r="K25" s="97"/>
      <c r="L25" s="96"/>
      <c r="N25" s="98"/>
      <c r="O25" s="97"/>
      <c r="P25" s="96"/>
    </row>
    <row r="26" spans="1:16" ht="16.5" customHeight="1">
      <c r="A26" s="77" t="s">
        <v>94</v>
      </c>
      <c r="B26" s="5">
        <v>62002</v>
      </c>
      <c r="C26" s="5"/>
      <c r="D26" s="5">
        <v>-914</v>
      </c>
      <c r="E26" s="5"/>
      <c r="F26" s="5">
        <v>195</v>
      </c>
      <c r="G26" s="5"/>
      <c r="H26" s="5">
        <v>5517</v>
      </c>
      <c r="I26" s="5"/>
      <c r="J26" s="5">
        <v>26198</v>
      </c>
      <c r="K26" s="5"/>
      <c r="L26" s="5">
        <f>SUM(B26:K26)</f>
        <v>92998</v>
      </c>
      <c r="M26" s="2"/>
      <c r="N26" s="5">
        <v>1021</v>
      </c>
      <c r="O26" s="5"/>
      <c r="P26" s="5">
        <f>SUM(L26:N26)</f>
        <v>94019</v>
      </c>
    </row>
    <row r="27" spans="1:16" ht="16.5" customHeight="1">
      <c r="A27" s="91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N27" s="90"/>
      <c r="O27" s="90"/>
      <c r="P27" s="90"/>
    </row>
    <row r="28" spans="1:16" ht="16.5" customHeight="1">
      <c r="A28" s="81" t="s">
        <v>82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N28" s="90"/>
      <c r="O28" s="90"/>
      <c r="P28" s="90"/>
    </row>
    <row r="29" spans="1:16" ht="16.5" customHeight="1">
      <c r="A29" s="81" t="s">
        <v>83</v>
      </c>
      <c r="B29" s="90">
        <v>0</v>
      </c>
      <c r="C29" s="90"/>
      <c r="D29" s="90">
        <v>0</v>
      </c>
      <c r="E29" s="90"/>
      <c r="F29" s="90">
        <v>0</v>
      </c>
      <c r="G29" s="90"/>
      <c r="H29" s="90">
        <v>0</v>
      </c>
      <c r="I29" s="90"/>
      <c r="J29" s="90">
        <v>0</v>
      </c>
      <c r="K29" s="90"/>
      <c r="L29" s="90">
        <f>SUM(B29:K29)</f>
        <v>0</v>
      </c>
      <c r="N29" s="90">
        <v>0</v>
      </c>
      <c r="O29" s="90"/>
      <c r="P29" s="90">
        <f>SUM(L29:N29)</f>
        <v>0</v>
      </c>
    </row>
    <row r="30" spans="1:16" ht="16.5" customHeight="1">
      <c r="A30" s="91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N30" s="90"/>
      <c r="O30" s="90"/>
      <c r="P30" s="90"/>
    </row>
    <row r="31" spans="1:16" ht="16.5" customHeight="1">
      <c r="A31" s="81" t="s">
        <v>120</v>
      </c>
      <c r="B31" s="90">
        <v>0</v>
      </c>
      <c r="C31" s="90"/>
      <c r="D31" s="90">
        <v>0</v>
      </c>
      <c r="E31" s="90"/>
      <c r="F31" s="90">
        <v>0</v>
      </c>
      <c r="G31" s="90"/>
      <c r="H31" s="90">
        <v>0</v>
      </c>
      <c r="I31" s="90"/>
      <c r="J31" s="90">
        <f>CCIS!F28</f>
        <v>11537</v>
      </c>
      <c r="K31" s="90"/>
      <c r="L31" s="90">
        <f>SUM(B31:K31)</f>
        <v>11537</v>
      </c>
      <c r="N31" s="90">
        <f>CCIS!F29</f>
        <v>146</v>
      </c>
      <c r="O31" s="90"/>
      <c r="P31" s="90">
        <f>SUM(L31:N31)</f>
        <v>11683</v>
      </c>
    </row>
    <row r="32" spans="2:16" ht="16.5" customHeight="1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N32" s="90"/>
      <c r="O32" s="90"/>
      <c r="P32" s="90"/>
    </row>
    <row r="33" spans="1:16" ht="16.5" customHeight="1">
      <c r="A33" s="81" t="s">
        <v>84</v>
      </c>
      <c r="B33" s="90">
        <v>0</v>
      </c>
      <c r="C33" s="90"/>
      <c r="D33" s="90">
        <v>0</v>
      </c>
      <c r="E33" s="90"/>
      <c r="F33" s="90">
        <v>0</v>
      </c>
      <c r="G33" s="90"/>
      <c r="H33" s="90">
        <v>0</v>
      </c>
      <c r="I33" s="90"/>
      <c r="J33" s="90">
        <v>-1838</v>
      </c>
      <c r="K33" s="90"/>
      <c r="L33" s="90">
        <f>SUM(B33:K33)</f>
        <v>-1838</v>
      </c>
      <c r="N33" s="90">
        <v>0</v>
      </c>
      <c r="O33" s="90"/>
      <c r="P33" s="90">
        <f>SUM(L33:N33)</f>
        <v>-1838</v>
      </c>
    </row>
    <row r="34" spans="2:16" ht="16.5" customHeight="1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N34" s="90"/>
      <c r="O34" s="90"/>
      <c r="P34" s="90"/>
    </row>
    <row r="35" spans="1:16" ht="16.5" customHeight="1">
      <c r="A35" s="81" t="s">
        <v>109</v>
      </c>
      <c r="B35" s="90">
        <v>0</v>
      </c>
      <c r="C35" s="90"/>
      <c r="D35" s="90">
        <v>0</v>
      </c>
      <c r="E35" s="90"/>
      <c r="F35" s="90">
        <v>0</v>
      </c>
      <c r="G35" s="90"/>
      <c r="H35" s="90">
        <v>-169</v>
      </c>
      <c r="I35" s="90"/>
      <c r="J35" s="90">
        <v>0</v>
      </c>
      <c r="K35" s="90"/>
      <c r="L35" s="90">
        <f>SUM(B35:K35)</f>
        <v>-169</v>
      </c>
      <c r="N35" s="90">
        <v>0</v>
      </c>
      <c r="O35" s="90"/>
      <c r="P35" s="90">
        <f>SUM(L35:N35)</f>
        <v>-169</v>
      </c>
    </row>
    <row r="36" spans="2:16" ht="16.5" customHeight="1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N36" s="90"/>
      <c r="O36" s="90"/>
      <c r="P36" s="90"/>
    </row>
    <row r="37" spans="1:16" s="95" customFormat="1" ht="19.5" customHeight="1" thickBot="1">
      <c r="A37" s="92" t="s">
        <v>118</v>
      </c>
      <c r="B37" s="93">
        <f>SUM(B26:B36)</f>
        <v>62002</v>
      </c>
      <c r="C37" s="94"/>
      <c r="D37" s="93">
        <f>SUM(D26:D36)</f>
        <v>-914</v>
      </c>
      <c r="E37" s="94"/>
      <c r="F37" s="93">
        <f>SUM(F26:F36)</f>
        <v>195</v>
      </c>
      <c r="G37" s="94"/>
      <c r="H37" s="93">
        <f>H26+H35</f>
        <v>5348</v>
      </c>
      <c r="I37" s="94"/>
      <c r="J37" s="93">
        <f>SUM(J26:J36)</f>
        <v>35897</v>
      </c>
      <c r="K37" s="94"/>
      <c r="L37" s="93">
        <f>SUM(L26:L36)</f>
        <v>102528</v>
      </c>
      <c r="N37" s="93">
        <f>SUM(N26:N36)</f>
        <v>1167</v>
      </c>
      <c r="O37" s="94"/>
      <c r="P37" s="93">
        <f>SUM(P26:P36)</f>
        <v>103695</v>
      </c>
    </row>
    <row r="38" spans="2:16" ht="16.5" customHeight="1" thickTop="1">
      <c r="B38" s="99"/>
      <c r="C38" s="100"/>
      <c r="D38" s="99"/>
      <c r="E38" s="100"/>
      <c r="F38" s="99"/>
      <c r="G38" s="100"/>
      <c r="H38" s="99"/>
      <c r="I38" s="100"/>
      <c r="J38" s="99"/>
      <c r="K38" s="100"/>
      <c r="L38" s="99"/>
      <c r="N38" s="99"/>
      <c r="O38" s="100"/>
      <c r="P38" s="99"/>
    </row>
    <row r="39" spans="2:16" ht="27.75" customHeight="1">
      <c r="B39" s="99"/>
      <c r="C39" s="100"/>
      <c r="D39" s="99"/>
      <c r="E39" s="100"/>
      <c r="F39" s="99"/>
      <c r="G39" s="100"/>
      <c r="H39" s="99"/>
      <c r="I39" s="100"/>
      <c r="J39" s="99"/>
      <c r="K39" s="100"/>
      <c r="L39" s="99"/>
      <c r="N39" s="99"/>
      <c r="O39" s="100"/>
      <c r="P39" s="99"/>
    </row>
    <row r="40" ht="16.5" customHeight="1">
      <c r="A40" s="77" t="s">
        <v>85</v>
      </c>
    </row>
    <row r="41" ht="16.5" customHeight="1">
      <c r="A41" s="77" t="s">
        <v>95</v>
      </c>
    </row>
    <row r="42" ht="16.5" customHeight="1">
      <c r="A42" s="77" t="s">
        <v>86</v>
      </c>
    </row>
    <row r="43" ht="16.5" customHeight="1">
      <c r="A43" s="101"/>
    </row>
    <row r="45" ht="16.5" customHeight="1">
      <c r="A45" s="80"/>
    </row>
  </sheetData>
  <sheetProtection/>
  <mergeCells count="1">
    <mergeCell ref="A4:L4"/>
  </mergeCells>
  <printOptions/>
  <pageMargins left="0.75" right="0" top="0.5" bottom="0.25" header="0.5" footer="0"/>
  <pageSetup horizontalDpi="600" verticalDpi="600" orientation="portrait" scale="95" r:id="rId1"/>
  <headerFooter alignWithMargins="0">
    <oddFooter>&amp;C&amp;"Times New Roman,Regular"&amp;9Page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:D1"/>
    </sheetView>
  </sheetViews>
  <sheetFormatPr defaultColWidth="9.140625" defaultRowHeight="13.5" customHeight="1"/>
  <cols>
    <col min="1" max="1" width="50.140625" style="2" customWidth="1"/>
    <col min="2" max="2" width="9.57421875" style="60" customWidth="1"/>
    <col min="3" max="3" width="2.28125" style="2" customWidth="1"/>
    <col min="4" max="4" width="5.8515625" style="2" customWidth="1"/>
    <col min="5" max="5" width="10.00390625" style="2" customWidth="1"/>
    <col min="6" max="6" width="2.421875" style="2" customWidth="1"/>
    <col min="7" max="7" width="8.00390625" style="2" customWidth="1"/>
    <col min="8" max="16384" width="9.140625" style="2" customWidth="1"/>
  </cols>
  <sheetData>
    <row r="1" spans="1:4" ht="12.75" customHeight="1">
      <c r="A1" s="110" t="s">
        <v>0</v>
      </c>
      <c r="B1" s="110"/>
      <c r="C1" s="110"/>
      <c r="D1" s="110"/>
    </row>
    <row r="2" spans="1:4" ht="12.75" customHeight="1">
      <c r="A2" s="110" t="s">
        <v>1</v>
      </c>
      <c r="B2" s="110"/>
      <c r="C2" s="110"/>
      <c r="D2" s="110"/>
    </row>
    <row r="3" spans="1:4" ht="21" customHeight="1">
      <c r="A3" s="111" t="s">
        <v>122</v>
      </c>
      <c r="B3" s="111"/>
      <c r="C3" s="111"/>
      <c r="D3" s="111"/>
    </row>
    <row r="4" spans="1:4" ht="27" customHeight="1">
      <c r="A4" s="112"/>
      <c r="B4" s="112"/>
      <c r="C4" s="112"/>
      <c r="D4" s="112"/>
    </row>
    <row r="5" spans="2:6" s="57" customFormat="1" ht="65.25" customHeight="1">
      <c r="B5" s="108" t="s">
        <v>124</v>
      </c>
      <c r="C5" s="108"/>
      <c r="E5" s="108" t="s">
        <v>123</v>
      </c>
      <c r="F5" s="108"/>
    </row>
    <row r="6" spans="2:6" s="57" customFormat="1" ht="19.5" customHeight="1">
      <c r="B6" s="109" t="s">
        <v>5</v>
      </c>
      <c r="C6" s="109"/>
      <c r="E6" s="109" t="s">
        <v>5</v>
      </c>
      <c r="F6" s="109"/>
    </row>
    <row r="7" spans="1:5" ht="21" customHeight="1">
      <c r="A7" s="7" t="s">
        <v>121</v>
      </c>
      <c r="B7" s="5">
        <f>CCIS!F25</f>
        <v>11683</v>
      </c>
      <c r="E7" s="5">
        <f>CCIS!H25</f>
        <v>12536</v>
      </c>
    </row>
    <row r="8" spans="1:5" ht="19.5" customHeight="1">
      <c r="A8" s="59" t="s">
        <v>55</v>
      </c>
      <c r="E8" s="60"/>
    </row>
    <row r="9" spans="1:5" ht="16.5" customHeight="1">
      <c r="A9" s="61" t="s">
        <v>56</v>
      </c>
      <c r="B9" s="5">
        <v>2302</v>
      </c>
      <c r="E9" s="5">
        <v>1946</v>
      </c>
    </row>
    <row r="10" spans="1:6" s="65" customFormat="1" ht="16.5" customHeight="1">
      <c r="A10" s="62" t="s">
        <v>57</v>
      </c>
      <c r="B10" s="63">
        <f>B11-B7-B9</f>
        <v>7083</v>
      </c>
      <c r="C10" s="64"/>
      <c r="E10" s="63">
        <f>E11-E7-E9</f>
        <v>8177</v>
      </c>
      <c r="F10" s="64"/>
    </row>
    <row r="11" spans="1:5" ht="16.5" customHeight="1">
      <c r="A11" s="66" t="s">
        <v>58</v>
      </c>
      <c r="B11" s="5">
        <v>21068</v>
      </c>
      <c r="E11" s="5">
        <v>22659</v>
      </c>
    </row>
    <row r="12" spans="1:5" ht="13.5" customHeight="1">
      <c r="A12" s="11"/>
      <c r="E12" s="60"/>
    </row>
    <row r="13" spans="1:5" ht="13.5" customHeight="1">
      <c r="A13" s="59" t="s">
        <v>59</v>
      </c>
      <c r="E13" s="60"/>
    </row>
    <row r="14" spans="1:5" ht="16.5" customHeight="1">
      <c r="A14" s="61" t="s">
        <v>60</v>
      </c>
      <c r="B14" s="5">
        <v>20524</v>
      </c>
      <c r="E14" s="5">
        <v>-21856</v>
      </c>
    </row>
    <row r="15" spans="1:6" s="65" customFormat="1" ht="16.5" customHeight="1">
      <c r="A15" s="62" t="s">
        <v>61</v>
      </c>
      <c r="B15" s="63">
        <v>-2908</v>
      </c>
      <c r="C15" s="64"/>
      <c r="E15" s="63">
        <v>-1039</v>
      </c>
      <c r="F15" s="64"/>
    </row>
    <row r="16" spans="1:5" ht="16.5" customHeight="1">
      <c r="A16" s="66" t="s">
        <v>89</v>
      </c>
      <c r="B16" s="5">
        <f>SUM(B11:B15)</f>
        <v>38684</v>
      </c>
      <c r="E16" s="5">
        <f>SUM(E11:E15)</f>
        <v>-236</v>
      </c>
    </row>
    <row r="17" spans="1:5" ht="21" customHeight="1">
      <c r="A17" s="61" t="s">
        <v>62</v>
      </c>
      <c r="B17" s="5">
        <v>-144</v>
      </c>
      <c r="E17" s="5">
        <v>-329</v>
      </c>
    </row>
    <row r="18" spans="1:6" s="65" customFormat="1" ht="13.5" customHeight="1">
      <c r="A18" s="62" t="s">
        <v>63</v>
      </c>
      <c r="B18" s="63">
        <v>-4469</v>
      </c>
      <c r="C18" s="64"/>
      <c r="E18" s="63">
        <v>-4802</v>
      </c>
      <c r="F18" s="64"/>
    </row>
    <row r="19" spans="1:5" ht="17.25" customHeight="1">
      <c r="A19" s="59" t="s">
        <v>110</v>
      </c>
      <c r="B19" s="5">
        <f>SUM(B16:B18)</f>
        <v>34071</v>
      </c>
      <c r="E19" s="5">
        <f>SUM(E16:E18)</f>
        <v>-5367</v>
      </c>
    </row>
    <row r="20" spans="1:5" ht="17.25" customHeight="1">
      <c r="A20" s="59" t="s">
        <v>92</v>
      </c>
      <c r="B20" s="5">
        <v>-7699</v>
      </c>
      <c r="E20" s="5">
        <v>-2575</v>
      </c>
    </row>
    <row r="21" spans="1:6" s="65" customFormat="1" ht="20.25" customHeight="1">
      <c r="A21" s="67" t="s">
        <v>93</v>
      </c>
      <c r="B21" s="63">
        <v>-27476</v>
      </c>
      <c r="C21" s="64"/>
      <c r="E21" s="63">
        <v>9077</v>
      </c>
      <c r="F21" s="64"/>
    </row>
    <row r="22" spans="1:5" ht="18" customHeight="1">
      <c r="A22" s="68" t="s">
        <v>64</v>
      </c>
      <c r="B22" s="43">
        <f>SUM(B19:B21)</f>
        <v>-1104</v>
      </c>
      <c r="E22" s="43">
        <f>SUM(E19:E21)</f>
        <v>1135</v>
      </c>
    </row>
    <row r="23" spans="1:5" ht="18" customHeight="1">
      <c r="A23" s="11" t="s">
        <v>88</v>
      </c>
      <c r="B23" s="43">
        <v>167</v>
      </c>
      <c r="E23" s="43">
        <v>-35</v>
      </c>
    </row>
    <row r="24" spans="1:5" s="65" customFormat="1" ht="21" customHeight="1">
      <c r="A24" s="65" t="s">
        <v>125</v>
      </c>
      <c r="B24" s="69">
        <v>7895</v>
      </c>
      <c r="E24" s="69">
        <v>6795</v>
      </c>
    </row>
    <row r="25" spans="1:6" s="65" customFormat="1" ht="18" customHeight="1" thickBot="1">
      <c r="A25" s="65" t="s">
        <v>126</v>
      </c>
      <c r="B25" s="70">
        <f>SUM(B22:B24)</f>
        <v>6958</v>
      </c>
      <c r="C25" s="71"/>
      <c r="E25" s="70">
        <f>SUM(E22:E24)</f>
        <v>7895</v>
      </c>
      <c r="F25" s="71"/>
    </row>
    <row r="26" spans="2:5" ht="13.5" customHeight="1" thickTop="1">
      <c r="B26" s="5"/>
      <c r="E26" s="5"/>
    </row>
    <row r="27" spans="1:5" ht="21" customHeight="1">
      <c r="A27" s="62" t="s">
        <v>127</v>
      </c>
      <c r="B27" s="72"/>
      <c r="E27" s="72"/>
    </row>
    <row r="28" spans="1:5" s="11" customFormat="1" ht="19.5" customHeight="1">
      <c r="A28" s="61" t="s">
        <v>65</v>
      </c>
      <c r="B28" s="73">
        <f>CCBS!C18</f>
        <v>9292</v>
      </c>
      <c r="C28" s="33"/>
      <c r="E28" s="5">
        <v>7218</v>
      </c>
    </row>
    <row r="29" spans="1:3" ht="15" customHeight="1">
      <c r="A29" s="61" t="s">
        <v>66</v>
      </c>
      <c r="B29" s="5"/>
      <c r="C29" s="3"/>
    </row>
    <row r="30" spans="1:5" ht="13.5" customHeight="1">
      <c r="A30" s="74" t="s">
        <v>67</v>
      </c>
      <c r="B30" s="5">
        <v>-2334</v>
      </c>
      <c r="C30" s="3"/>
      <c r="E30" s="5">
        <v>-3790</v>
      </c>
    </row>
    <row r="31" spans="2:5" ht="6" customHeight="1">
      <c r="B31" s="75"/>
      <c r="C31" s="3"/>
      <c r="E31" s="75"/>
    </row>
    <row r="32" spans="2:6" s="65" customFormat="1" ht="18" customHeight="1" thickBot="1">
      <c r="B32" s="76">
        <f>SUM(B28:B30)</f>
        <v>6958</v>
      </c>
      <c r="C32" s="38"/>
      <c r="E32" s="76">
        <f>SUM(E28:E30)</f>
        <v>3428</v>
      </c>
      <c r="F32" s="38"/>
    </row>
    <row r="33" ht="12.75" customHeight="1" thickTop="1">
      <c r="B33" s="5"/>
    </row>
    <row r="34" ht="12.75" customHeight="1">
      <c r="B34" s="5"/>
    </row>
    <row r="35" ht="12.75" customHeight="1">
      <c r="B35" s="5"/>
    </row>
    <row r="36" ht="82.5" customHeight="1">
      <c r="B36" s="5"/>
    </row>
    <row r="37" spans="1:2" ht="12.75" customHeight="1">
      <c r="A37" s="1" t="s">
        <v>68</v>
      </c>
      <c r="B37" s="5"/>
    </row>
    <row r="38" spans="1:2" ht="12.75" customHeight="1">
      <c r="A38" s="1" t="s">
        <v>96</v>
      </c>
      <c r="B38" s="5"/>
    </row>
    <row r="39" spans="1:2" ht="12.75" customHeight="1">
      <c r="A39" s="1" t="s">
        <v>69</v>
      </c>
      <c r="B39" s="5"/>
    </row>
    <row r="40" spans="1:2" ht="16.5" customHeight="1">
      <c r="A40" s="1"/>
      <c r="B40" s="5"/>
    </row>
  </sheetData>
  <sheetProtection/>
  <mergeCells count="8">
    <mergeCell ref="A1:D1"/>
    <mergeCell ref="A2:D2"/>
    <mergeCell ref="A3:D3"/>
    <mergeCell ref="A4:D4"/>
    <mergeCell ref="B5:C5"/>
    <mergeCell ref="E5:F5"/>
    <mergeCell ref="B6:C6"/>
    <mergeCell ref="E6:F6"/>
  </mergeCells>
  <printOptions/>
  <pageMargins left="1" right="0" top="0.5" bottom="0.25" header="0.5" footer="0"/>
  <pageSetup horizontalDpi="600" verticalDpi="600" orientation="portrait" scale="95" r:id="rId1"/>
  <headerFooter alignWithMargins="0">
    <oddFooter>&amp;C&amp;"Times New Roman,Regular"&amp;9Page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Combi Trading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 ing Yen</dc:creator>
  <cp:keywords/>
  <dc:description/>
  <cp:lastModifiedBy>.</cp:lastModifiedBy>
  <cp:lastPrinted>2009-05-28T00:50:37Z</cp:lastPrinted>
  <dcterms:created xsi:type="dcterms:W3CDTF">2006-11-16T09:11:42Z</dcterms:created>
  <dcterms:modified xsi:type="dcterms:W3CDTF">2009-05-28T09:53:42Z</dcterms:modified>
  <cp:category/>
  <cp:version/>
  <cp:contentType/>
  <cp:contentStatus/>
</cp:coreProperties>
</file>